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ia\Documents\Kathia Planificación 2012\Planificación  inst\Planificación 2019\Programa 2\propuesta final enviada a Roberto cod\"/>
    </mc:Choice>
  </mc:AlternateContent>
  <bookViews>
    <workbookView xWindow="0" yWindow="600" windowWidth="21600" windowHeight="9135" tabRatio="602"/>
  </bookViews>
  <sheets>
    <sheet name="POI PRES 2019  RED PRIM " sheetId="3" r:id="rId1"/>
    <sheet name="Hoja4" sheetId="4" state="hidden" r:id="rId2"/>
  </sheets>
  <externalReferences>
    <externalReference r:id="rId3"/>
    <externalReference r:id="rId4"/>
  </externalReferences>
  <definedNames>
    <definedName name="_xlnm.Print_Area" localSheetId="0">'POI PRES 2019  RED PRIM '!$A$1:$O$26</definedName>
    <definedName name="_xlnm.Print_Titles" localSheetId="0">'POI PRES 2019  RED PRIM '!$1:$8</definedName>
  </definedNames>
  <calcPr calcId="152511"/>
</workbook>
</file>

<file path=xl/calcChain.xml><?xml version="1.0" encoding="utf-8"?>
<calcChain xmlns="http://schemas.openxmlformats.org/spreadsheetml/2006/main">
  <c r="N21" i="3" l="1"/>
  <c r="N23" i="3"/>
  <c r="N22" i="3"/>
  <c r="N19" i="3"/>
  <c r="N20" i="3"/>
  <c r="N18" i="3"/>
  <c r="N17" i="3"/>
  <c r="N16" i="3"/>
  <c r="N14" i="3"/>
  <c r="N15" i="3"/>
  <c r="N13" i="3"/>
  <c r="N12" i="3"/>
  <c r="N11" i="3"/>
  <c r="N10" i="3"/>
  <c r="N9" i="3"/>
  <c r="N25" i="3"/>
  <c r="N24" i="3" l="1"/>
  <c r="N26" i="3" s="1"/>
  <c r="M13" i="3"/>
  <c r="L13" i="3"/>
  <c r="M9" i="3"/>
  <c r="L9" i="3"/>
  <c r="K9" i="3"/>
  <c r="J9" i="3"/>
</calcChain>
</file>

<file path=xl/comments1.xml><?xml version="1.0" encoding="utf-8"?>
<comments xmlns="http://schemas.openxmlformats.org/spreadsheetml/2006/main">
  <authors>
    <author>Kathia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actualizar dato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revisar este dato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revisar dato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revisar dato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revisar dato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revisar dato.
Mediante correo JM solicitó ajustar la meta original: Que se reconstruya 1 km de caminos en Red Primaria por la siguiente: Que se construyan 12 estructuras hidráulicas en el canal Sur II , se ajusto en ese sentido y se dejó la misma identidad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revisar dato</t>
        </r>
      </text>
    </comment>
  </commentList>
</comments>
</file>

<file path=xl/sharedStrings.xml><?xml version="1.0" encoding="utf-8"?>
<sst xmlns="http://schemas.openxmlformats.org/spreadsheetml/2006/main" count="147" uniqueCount="115">
  <si>
    <t>Prioridades:</t>
  </si>
  <si>
    <t>Objetivos Estratégicos:</t>
  </si>
  <si>
    <t>Unidad:</t>
  </si>
  <si>
    <t>Meta</t>
  </si>
  <si>
    <t>Descripción de la Meta</t>
  </si>
  <si>
    <t>Indicador</t>
  </si>
  <si>
    <t>Criterio</t>
  </si>
  <si>
    <t>Fórmula</t>
  </si>
  <si>
    <t>Unidad de medida</t>
  </si>
  <si>
    <t>Programación avance</t>
  </si>
  <si>
    <t>I</t>
  </si>
  <si>
    <t>II</t>
  </si>
  <si>
    <t>III</t>
  </si>
  <si>
    <t>IV</t>
  </si>
  <si>
    <t>origen de los datos solicitados</t>
  </si>
  <si>
    <t>Si</t>
  </si>
  <si>
    <t>NO</t>
  </si>
  <si>
    <t>Objetivo General</t>
  </si>
  <si>
    <t>Objetivo Específico</t>
  </si>
  <si>
    <t>unidad</t>
  </si>
  <si>
    <t>Observaciones</t>
  </si>
  <si>
    <t>Ajuste de presupuesto</t>
  </si>
  <si>
    <t>Los usuarios de agua para riego y piscicultura en el DRAT recibirán un servicio en cantidad, calidad y oportunidad que les permitirá una producción más segura en un marco de variabilidad y cambio climático</t>
  </si>
  <si>
    <t>• Fortalecer la estructura y funcionamiento de la Institución para maximizar la eficiencia y la eficacia del accionar institucional.
• Mejorar la estrategia de coordinación y gestión institucional con actores públicos y privados para ejercer un liderazgo efectivo que contribuya a un mejor posicionamiento institucional.
• Fortalecer la estrategia de posicionamiento estratégico de la Institución para aumentar la generación de valor público en los ámbitos sustantivos institucionales.</t>
  </si>
  <si>
    <t>eficacia</t>
  </si>
  <si>
    <t>Poner en Operación  el Sistema DRAT para brindar el servicio público de agua de calidad al total de la demanda según la disponibilidad de recurso hídrico en la fuente.</t>
  </si>
  <si>
    <t>Brindar el mantenimiento  al Sistema DRAT para asegurar la prestación del servicio público de agua en la cantidad y  calidad requeridas.</t>
  </si>
  <si>
    <t>Cantidad de metros cuadrados  de limpieza en canales</t>
  </si>
  <si>
    <t>Número de kilómetros  de canales de riego con sedimentos extraídos</t>
  </si>
  <si>
    <t>Mejorar la infraestructura del sistema DRAT para asegurar la prestación del servicio público de agua en la cantidad y  calidad requerida.</t>
  </si>
  <si>
    <t>Que se realicen 4 mantenimientos a la estación meteorológica del DRAT</t>
  </si>
  <si>
    <t>Red Primaria</t>
  </si>
  <si>
    <t>Número de lecturas de caudales realizadas en la presa Miguel Pablo Dengo Benavides</t>
  </si>
  <si>
    <t>Número de mantenimientos realizados a la estación meteorológica</t>
  </si>
  <si>
    <t>Número de kilómetros de caminos con mantenimiento  realizado</t>
  </si>
  <si>
    <t>Sesiones de mantenimiento preventivo tanto mecánico como hidráulico y eléctrico de la Presa Derivadora Miguel Pablo Dengo y Sifón Villa Vieja realizadas</t>
  </si>
  <si>
    <t>Número de sesiones de mantenimiento preventivo tanto mecánico como hidráulico y eléctrico de la Presa Derivadora Miguel Pablo Dengo y Sifón Villa Vieja realizadas</t>
  </si>
  <si>
    <t>Número de estructuras con operación o mantenimiento</t>
  </si>
  <si>
    <t xml:space="preserve">Porcentaje de avance en la elaboración Estudio para la optimización del recurso hídrico en el Distrito de Riego Arenal Tempisque </t>
  </si>
  <si>
    <t>Que se realice una sesión de mantenimiento preventivo tanto mecánico como hidráulico y eléctrico de la Presa Derivadora Miguel Pablo Dengo y Sifón Villa Vieja</t>
  </si>
  <si>
    <t>Dirección</t>
  </si>
  <si>
    <t>Distrito de Riego Arenal Tempisque</t>
  </si>
  <si>
    <t>Director:</t>
  </si>
  <si>
    <t>Nelson Brizuela Cortés</t>
  </si>
  <si>
    <t>Coordinador:</t>
  </si>
  <si>
    <t>Número de Metros cúbicos de concreto colocados para reparar canales revestidos</t>
  </si>
  <si>
    <t>Subtotal</t>
  </si>
  <si>
    <t>Salarios</t>
  </si>
  <si>
    <t>Total</t>
  </si>
  <si>
    <t>José María Alfaro Quesada</t>
  </si>
  <si>
    <t>Que se realice la construcción de 50 estructuras de medición.</t>
  </si>
  <si>
    <t>Cantidad de estructuras de medición construidas</t>
  </si>
  <si>
    <t>Cantidad de acciones realizadas  del Estudio/ total de acciones del Estudio</t>
  </si>
  <si>
    <t>cantidad de acciones programadas para el 2018 son 18</t>
  </si>
  <si>
    <t>Código presupuestario</t>
  </si>
  <si>
    <t>Subpartida</t>
  </si>
  <si>
    <t>1-02-02
1-04-99
1-05-02
1-08-99
2-01-02</t>
  </si>
  <si>
    <t>0-02-01
1-02-02
1-03-07
1-04-06
1-04-99
1-05-02
1-08-02
1-08-03
1-08-99
2-01-02
2-03-01
2-03-04
2-03-99
2-04-02
2-99-04</t>
  </si>
  <si>
    <t>2-06-22-0-019-202</t>
  </si>
  <si>
    <t>2-06-22-0-019-201</t>
  </si>
  <si>
    <t>2-06-22-0-019-203</t>
  </si>
  <si>
    <t>0-02-01
1-05-02</t>
  </si>
  <si>
    <t>2-06-22-0-067-207-</t>
  </si>
  <si>
    <t>1-08-03</t>
  </si>
  <si>
    <t>2-06-22-0-067-209</t>
  </si>
  <si>
    <t>2-06-22-0-067-210</t>
  </si>
  <si>
    <t>1-05-02</t>
  </si>
  <si>
    <t>2-06-22-0-067-214</t>
  </si>
  <si>
    <t>1-05-02
1-08-03
2-03-01
2-03-02
2-03-06</t>
  </si>
  <si>
    <t>2-06-22-0-067-249</t>
  </si>
  <si>
    <t>2-06-22-0-067-215</t>
  </si>
  <si>
    <t>1-08-03
2-03-08</t>
  </si>
  <si>
    <t>2-07-22-1-000-226</t>
  </si>
  <si>
    <t>5-02-02</t>
  </si>
  <si>
    <t>2-07-22-1-000-204</t>
  </si>
  <si>
    <t>1-04-03</t>
  </si>
  <si>
    <t>2-07-22-1-000-223</t>
  </si>
  <si>
    <t>2-06-22-0-067-229</t>
  </si>
  <si>
    <t>1-05-01
1-05-02</t>
  </si>
  <si>
    <t>Realizar  la administración, operación, mantenimiento, mejora y construcción de las obras de riego primario y secundario, incluyendo los caminos, y la construcción y mantenimiento de las obras de drenaje primario para brindar el servicio público de agua para riego y usos múltiples de calidad que permita el desarrollo de actividades productivas de los usuarios (as), clientes y otros a través de un uso óptimo del recurso hídrico.</t>
  </si>
  <si>
    <t>porcentaje</t>
  </si>
  <si>
    <t>10</t>
  </si>
  <si>
    <t>Porcentaje de avance total obtenido en el proceso de valuación del activo: propiedad, planta y equipo programado para el periodo vigente</t>
  </si>
  <si>
    <t>Valor actualizado del activo de terreno, vehículo, mobiliario e infraestructura / valor actual total del activo institucional programado a valuar en el periodo</t>
  </si>
  <si>
    <t>Plan Operativo Institucional por Unidad 2019</t>
  </si>
  <si>
    <r>
      <t xml:space="preserve">Que se realice la revisión de la calibración de </t>
    </r>
    <r>
      <rPr>
        <sz val="12"/>
        <color rgb="FFFF0000"/>
        <rFont val="Franklin Gothic Book"/>
        <family val="2"/>
      </rPr>
      <t>150</t>
    </r>
    <r>
      <rPr>
        <sz val="12"/>
        <rFont val="Franklin Gothic Book"/>
        <family val="2"/>
      </rPr>
      <t xml:space="preserve"> estructuras de medición existentes y se calibren </t>
    </r>
    <r>
      <rPr>
        <sz val="12"/>
        <color rgb="FFFF0000"/>
        <rFont val="Franklin Gothic Book"/>
        <family val="2"/>
      </rPr>
      <t>100</t>
    </r>
    <r>
      <rPr>
        <sz val="12"/>
        <rFont val="Franklin Gothic Book"/>
        <family val="2"/>
      </rPr>
      <t xml:space="preserve"> nuevas estructuras.</t>
    </r>
  </si>
  <si>
    <r>
      <t xml:space="preserve">Que  se realice </t>
    </r>
    <r>
      <rPr>
        <sz val="12"/>
        <color rgb="FFFF0000"/>
        <rFont val="Franklin Gothic Book"/>
        <family val="2"/>
      </rPr>
      <t xml:space="preserve">1.262.720  </t>
    </r>
    <r>
      <rPr>
        <sz val="12"/>
        <rFont val="Franklin Gothic Book"/>
        <family val="2"/>
      </rPr>
      <t>metros cuadrados de limpieza en canales de riego y drenaje en Red Primaria</t>
    </r>
  </si>
  <si>
    <t>Que se extraigan sedimentos en 25 kilómetros de canales de riego en Red Primaria y Canal del Sur Tramo II.</t>
  </si>
  <si>
    <t>25</t>
  </si>
  <si>
    <r>
      <t xml:space="preserve">Que se realice mantenimiento en </t>
    </r>
    <r>
      <rPr>
        <sz val="12"/>
        <color rgb="FFFF0000"/>
        <rFont val="Franklin Gothic Book"/>
        <family val="2"/>
      </rPr>
      <t>20</t>
    </r>
    <r>
      <rPr>
        <sz val="12"/>
        <rFont val="Franklin Gothic Book"/>
        <family val="2"/>
      </rPr>
      <t xml:space="preserve"> kilómetros de caminos en Red Primaria</t>
    </r>
  </si>
  <si>
    <r>
      <t xml:space="preserve">Que se reparen y mantengan </t>
    </r>
    <r>
      <rPr>
        <sz val="12"/>
        <color rgb="FFFF0000"/>
        <rFont val="Franklin Gothic Book"/>
        <family val="2"/>
      </rPr>
      <t xml:space="preserve">50 </t>
    </r>
    <r>
      <rPr>
        <sz val="12"/>
        <rFont val="Franklin Gothic Book"/>
        <family val="2"/>
      </rPr>
      <t>estructuras hidráulicas menores en Red Primaria</t>
    </r>
  </si>
  <si>
    <r>
      <t xml:space="preserve">Que se coloquen </t>
    </r>
    <r>
      <rPr>
        <sz val="12"/>
        <color rgb="FFFF0000"/>
        <rFont val="Franklin Gothic Book"/>
        <family val="2"/>
      </rPr>
      <t xml:space="preserve">30 </t>
    </r>
    <r>
      <rPr>
        <sz val="12"/>
        <rFont val="Franklin Gothic Book"/>
        <family val="2"/>
      </rPr>
      <t>metros cúbicos de concreto para reparar canales revestidos en Red Primaria</t>
    </r>
  </si>
  <si>
    <t>Tener valuado el 60% del activo, propiedad, planta, equipo del DRAT en atención a lo establecido en las normas NICSP</t>
  </si>
  <si>
    <r>
      <t xml:space="preserve">Brindar semestralmente el servicio de agua para riego a los subdistritos Cañas, Lajas, Abangares, Piedras, Cabuyo y Tempisque en un total de </t>
    </r>
    <r>
      <rPr>
        <sz val="12"/>
        <color rgb="FFFF0000"/>
        <rFont val="Franklin Gothic Book"/>
        <family val="2"/>
      </rPr>
      <t>27837</t>
    </r>
    <r>
      <rPr>
        <sz val="12"/>
        <rFont val="Franklin Gothic Book"/>
        <family val="2"/>
      </rPr>
      <t xml:space="preserve"> hectáreas</t>
    </r>
  </si>
  <si>
    <t>Presupuesto 2019</t>
  </si>
  <si>
    <t>La meta permite comprobar el área efectiva que se le brindó servicio de riego, sin embargo el DRAT puede estar en la capacidad de brindar el servicio a la totalidad del área prevista, en el transcurso del año puede presentarse que los agricultores no siembren las áreas reportadas por algún motivo o factor independiente al servicio de agua suministrado</t>
  </si>
  <si>
    <t xml:space="preserve">Que  se realice la operación de la Presa Miguel Pablo Dengo Benavides para suministrar a la red primaria los caudales requeridos según las demandas </t>
  </si>
  <si>
    <t xml:space="preserve">Cantidad de hectáreas en los subdistritos Cañas, Lajas, Abangares, Piedras, Cabuyo y Tempisque con servicio de agua para riego suministrado por semestre </t>
  </si>
  <si>
    <t>Número de hectáreas en los subdistritos Cañas, Lajas, Abangares, Piedras, Cabuyo y Tempisque con servicio de agua para riego suministrado</t>
  </si>
  <si>
    <t>Que se extraigan sedimentos, se estabilicen taludes y se acarré material en 10 km del Canal del Sur</t>
  </si>
  <si>
    <t>Número de estructuras  existentes con revisión de calibración realizada y cantidad de estructuras nuevas con medición aplicada</t>
  </si>
  <si>
    <t>Cantidad de kilómetros  del canal del Sur con sedimentos extraídos, taludes estabilizados y material acarreado al cierre del año</t>
  </si>
  <si>
    <t>Cantidad de Metros cúbicos de concreto colocados para reparar canales revestidos al cierre del año</t>
  </si>
  <si>
    <t>Cantidad de estructuras con reparación o mantenimiento realizado por semestre</t>
  </si>
  <si>
    <t>kilómetros de caminos con mantenimiento  realizado por trimestre</t>
  </si>
  <si>
    <t>kilómetros  de canales de riego con sedimentos extraídos al cierre del año</t>
  </si>
  <si>
    <t>Metros cuadrados  de limpieza en canales  de riego y drenajes realizados al cierre del segundo semestre</t>
  </si>
  <si>
    <t>Cantidad de estructuras existentes con revisión de calibración realizada y cantidad de estructuras nuevas con medición aplicada por semestre</t>
  </si>
  <si>
    <t>Cantidad de mantenimientos realizados a la estación meteorológica por trimestre</t>
  </si>
  <si>
    <t xml:space="preserve"> Lecturas de caudales realizadas por trimestre en la presa Miguel Pablo Dengo Benavides</t>
  </si>
  <si>
    <t>Cantidad de Estructuras de medición construidas</t>
  </si>
  <si>
    <t>Que se concluya con el Estudio para la optimización del recurso hídrico en el Distrito de Riego Arenal Tempisque programado a desarrollar en dos años</t>
  </si>
  <si>
    <t>Que se construyan 12 estructuras hidráulicas en el canal Sur Tramo II     </t>
  </si>
  <si>
    <t>Cantidad de estructuras hidráulicas construídas</t>
  </si>
  <si>
    <t>Número de estructuras hidráulicas construídas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</si>
</sst>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₡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Franklin Gothic Book"/>
      <family val="2"/>
    </font>
    <font>
      <b/>
      <sz val="14"/>
      <color theme="1"/>
      <name val="Franklin Gothic Book"/>
      <family val="2"/>
    </font>
    <font>
      <sz val="12"/>
      <color theme="1"/>
      <name val="Franklin Gothic Book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4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sz val="12"/>
      <name val="Franklin Gothic Book"/>
      <family val="2"/>
    </font>
    <font>
      <sz val="11"/>
      <color rgb="FFFF0000"/>
      <name val="Franklin Gothic Book"/>
      <family val="2"/>
    </font>
    <font>
      <b/>
      <sz val="12"/>
      <name val="Franklin Gothic Book"/>
      <family val="2"/>
    </font>
    <font>
      <sz val="12"/>
      <color rgb="FFFF0000"/>
      <name val="Franklin Gothic Book"/>
      <family val="2"/>
    </font>
    <font>
      <sz val="1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left" vertical="center" wrapText="1"/>
    </xf>
    <xf numFmtId="0" fontId="9" fillId="0" borderId="0" xfId="0" applyFont="1"/>
    <xf numFmtId="0" fontId="10" fillId="3" borderId="1" xfId="0" applyFont="1" applyFill="1" applyBorder="1" applyAlignment="1">
      <alignment vertical="top"/>
    </xf>
    <xf numFmtId="0" fontId="10" fillId="3" borderId="4" xfId="0" applyFont="1" applyFill="1" applyBorder="1" applyAlignment="1">
      <alignment vertical="top"/>
    </xf>
    <xf numFmtId="49" fontId="10" fillId="3" borderId="1" xfId="3" applyNumberFormat="1" applyFont="1" applyFill="1" applyBorder="1" applyAlignment="1">
      <alignment horizontal="right" vertical="top" wrapText="1"/>
    </xf>
    <xf numFmtId="0" fontId="10" fillId="0" borderId="1" xfId="4" applyFont="1" applyFill="1" applyBorder="1" applyAlignment="1">
      <alignment horizontal="right" vertical="top" wrapText="1"/>
    </xf>
    <xf numFmtId="0" fontId="10" fillId="3" borderId="1" xfId="4" applyFont="1" applyFill="1" applyBorder="1" applyAlignment="1">
      <alignment horizontal="right" vertical="top" wrapText="1"/>
    </xf>
    <xf numFmtId="0" fontId="11" fillId="0" borderId="1" xfId="0" applyFont="1" applyBorder="1"/>
    <xf numFmtId="1" fontId="10" fillId="3" borderId="1" xfId="4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/>
    <xf numFmtId="1" fontId="10" fillId="0" borderId="1" xfId="4" applyNumberFormat="1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3" fillId="0" borderId="1" xfId="0" applyFont="1" applyBorder="1"/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4" applyFont="1" applyBorder="1" applyAlignment="1">
      <alignment horizontal="justify" vertical="top" wrapText="1"/>
    </xf>
    <xf numFmtId="49" fontId="10" fillId="0" borderId="1" xfId="3" applyNumberFormat="1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4" applyFont="1" applyBorder="1" applyAlignment="1">
      <alignment vertical="top" wrapText="1"/>
    </xf>
    <xf numFmtId="0" fontId="10" fillId="0" borderId="1" xfId="4" applyFont="1" applyFill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0" fillId="0" borderId="1" xfId="4" applyFont="1" applyFill="1" applyBorder="1" applyAlignment="1">
      <alignment horizontal="justify" vertical="top" wrapText="1"/>
    </xf>
    <xf numFmtId="49" fontId="10" fillId="0" borderId="1" xfId="3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/>
    <xf numFmtId="0" fontId="14" fillId="0" borderId="1" xfId="0" applyFont="1" applyBorder="1"/>
    <xf numFmtId="0" fontId="10" fillId="0" borderId="1" xfId="4" applyFont="1" applyFill="1" applyBorder="1" applyAlignment="1">
      <alignment horizontal="left" vertical="top" wrapText="1"/>
    </xf>
    <xf numFmtId="9" fontId="10" fillId="3" borderId="1" xfId="4" applyNumberFormat="1" applyFont="1" applyFill="1" applyBorder="1" applyAlignment="1">
      <alignment horizontal="right" vertical="top" wrapText="1"/>
    </xf>
    <xf numFmtId="49" fontId="10" fillId="0" borderId="1" xfId="0" applyNumberFormat="1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9" fontId="10" fillId="0" borderId="1" xfId="5" applyFont="1" applyFill="1" applyBorder="1" applyAlignment="1">
      <alignment horizontal="right" vertical="top" wrapText="1"/>
    </xf>
    <xf numFmtId="0" fontId="10" fillId="0" borderId="3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left" vertical="top" wrapText="1"/>
    </xf>
    <xf numFmtId="164" fontId="10" fillId="3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49" fontId="10" fillId="4" borderId="1" xfId="0" applyNumberFormat="1" applyFont="1" applyFill="1" applyBorder="1" applyAlignment="1">
      <alignment vertical="top" wrapText="1"/>
    </xf>
    <xf numFmtId="0" fontId="10" fillId="4" borderId="1" xfId="4" applyFont="1" applyFill="1" applyBorder="1" applyAlignment="1">
      <alignment horizontal="justify" vertical="top" wrapText="1"/>
    </xf>
    <xf numFmtId="49" fontId="10" fillId="4" borderId="1" xfId="3" applyNumberFormat="1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/>
    </xf>
    <xf numFmtId="0" fontId="14" fillId="4" borderId="1" xfId="0" applyFont="1" applyFill="1" applyBorder="1"/>
    <xf numFmtId="0" fontId="10" fillId="4" borderId="1" xfId="4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left" vertical="top" wrapText="1"/>
    </xf>
    <xf numFmtId="4" fontId="10" fillId="0" borderId="1" xfId="0" applyNumberFormat="1" applyFont="1" applyBorder="1" applyAlignment="1">
      <alignment vertical="top"/>
    </xf>
    <xf numFmtId="4" fontId="10" fillId="3" borderId="1" xfId="0" applyNumberFormat="1" applyFont="1" applyFill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10" fillId="0" borderId="1" xfId="4" applyNumberFormat="1" applyFont="1" applyFill="1" applyBorder="1" applyAlignment="1">
      <alignment horizontal="right" vertical="top" wrapText="1"/>
    </xf>
    <xf numFmtId="4" fontId="10" fillId="3" borderId="1" xfId="4" applyNumberFormat="1" applyFont="1" applyFill="1" applyBorder="1" applyAlignment="1">
      <alignment horizontal="right" vertical="top" wrapText="1"/>
    </xf>
    <xf numFmtId="4" fontId="10" fillId="0" borderId="1" xfId="5" applyNumberFormat="1" applyFont="1" applyFill="1" applyBorder="1" applyAlignment="1">
      <alignment horizontal="right" vertical="top" wrapText="1"/>
    </xf>
    <xf numFmtId="4" fontId="10" fillId="4" borderId="1" xfId="4" applyNumberFormat="1" applyFont="1" applyFill="1" applyBorder="1" applyAlignment="1">
      <alignment horizontal="right" vertical="top" wrapText="1"/>
    </xf>
    <xf numFmtId="0" fontId="2" fillId="0" borderId="3" xfId="0" applyFont="1" applyBorder="1"/>
    <xf numFmtId="164" fontId="2" fillId="0" borderId="3" xfId="0" applyNumberFormat="1" applyFont="1" applyBorder="1"/>
    <xf numFmtId="164" fontId="2" fillId="0" borderId="1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</cellXfs>
  <cellStyles count="6">
    <cellStyle name="Excel Built-in Normal" xfId="2"/>
    <cellStyle name="Millares" xfId="3" builtin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pesny/Documents/2019/Formulacion%20POI-2019%20por%20U.E.Pre_RX3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thia\Documents\Kathia%20Planificaci&#243;n%202012\Planificaci&#243;n%20%20inst\Planificaci&#243;n%202016%201\POI%20Presupuesto%202016%20por%20unidad%20publicado%20intranet\POI%20Presupuesto%202016%20G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Modelo"/>
      <sheetName val="Definicion"/>
      <sheetName val="Plantilla"/>
      <sheetName val="SAL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7">
          <cell r="E257">
            <v>54829815.700000003</v>
          </cell>
        </row>
        <row r="1241">
          <cell r="E1241">
            <v>192881512.56</v>
          </cell>
        </row>
        <row r="1248">
          <cell r="E1248">
            <v>36560200</v>
          </cell>
        </row>
        <row r="1253">
          <cell r="E1253">
            <v>1285000</v>
          </cell>
        </row>
        <row r="1256">
          <cell r="E1256">
            <v>97850</v>
          </cell>
        </row>
        <row r="1259">
          <cell r="E1259">
            <v>9100000</v>
          </cell>
        </row>
        <row r="1262">
          <cell r="E1262">
            <v>46350</v>
          </cell>
        </row>
        <row r="1265">
          <cell r="E1265">
            <v>9221160</v>
          </cell>
        </row>
        <row r="1268">
          <cell r="E1268">
            <v>480000</v>
          </cell>
        </row>
        <row r="1271">
          <cell r="E1271">
            <v>3600000</v>
          </cell>
        </row>
        <row r="1275">
          <cell r="E1275">
            <v>654200</v>
          </cell>
        </row>
        <row r="1282">
          <cell r="E1282">
            <v>4192700</v>
          </cell>
        </row>
        <row r="1286">
          <cell r="E1286">
            <v>1400000</v>
          </cell>
        </row>
        <row r="1289">
          <cell r="E1289">
            <v>16000000</v>
          </cell>
        </row>
        <row r="1292">
          <cell r="E1292">
            <v>27498000</v>
          </cell>
        </row>
        <row r="1295">
          <cell r="E1295">
            <v>25750</v>
          </cell>
        </row>
        <row r="1298">
          <cell r="E1298">
            <v>1185000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 2016"/>
      <sheetName val="Presupuesto 2016"/>
      <sheetName val="POI 2015"/>
      <sheetName val="Presupuesto 2015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topLeftCell="A13" zoomScale="80" zoomScaleNormal="80" workbookViewId="0">
      <selection activeCell="C15" sqref="C15"/>
    </sheetView>
  </sheetViews>
  <sheetFormatPr baseColWidth="10" defaultRowHeight="15" x14ac:dyDescent="0.25"/>
  <cols>
    <col min="1" max="1" width="33.28515625" style="42" customWidth="1"/>
    <col min="2" max="2" width="27.28515625" style="42" customWidth="1"/>
    <col min="3" max="3" width="33.42578125" style="42" customWidth="1"/>
    <col min="4" max="4" width="15.42578125" hidden="1" customWidth="1"/>
    <col min="5" max="5" width="9.42578125" hidden="1" customWidth="1"/>
    <col min="6" max="6" width="37.42578125" customWidth="1"/>
    <col min="7" max="7" width="33" customWidth="1"/>
    <col min="8" max="8" width="11.42578125" customWidth="1"/>
    <col min="9" max="9" width="15.28515625" customWidth="1"/>
    <col min="10" max="10" width="7.5703125" customWidth="1"/>
    <col min="11" max="11" width="10.28515625" customWidth="1"/>
    <col min="12" max="12" width="9.140625" customWidth="1"/>
    <col min="13" max="13" width="12" bestFit="1" customWidth="1"/>
    <col min="14" max="14" width="26.7109375" customWidth="1"/>
    <col min="15" max="15" width="72" customWidth="1"/>
  </cols>
  <sheetData>
    <row r="1" spans="1:15" ht="21" x14ac:dyDescent="0.35">
      <c r="A1" s="68" t="s">
        <v>84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39.75" customHeight="1" x14ac:dyDescent="0.25">
      <c r="A2" s="37" t="s">
        <v>0</v>
      </c>
      <c r="B2" s="67" t="s">
        <v>22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61.5" customHeight="1" x14ac:dyDescent="0.25">
      <c r="A3" s="37" t="s">
        <v>1</v>
      </c>
      <c r="B3" s="67" t="s">
        <v>23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39.75" customHeight="1" x14ac:dyDescent="0.3">
      <c r="A4" s="14" t="s">
        <v>40</v>
      </c>
      <c r="B4" s="14" t="s">
        <v>41</v>
      </c>
      <c r="C4" s="14" t="s">
        <v>42</v>
      </c>
      <c r="D4" s="14"/>
      <c r="E4" s="14"/>
      <c r="F4" s="76" t="s">
        <v>43</v>
      </c>
      <c r="G4" s="76"/>
      <c r="H4" s="13"/>
      <c r="I4" s="13"/>
      <c r="J4" s="13"/>
      <c r="K4" s="13"/>
      <c r="L4" s="13"/>
      <c r="M4" s="13"/>
      <c r="N4" s="13"/>
      <c r="O4" s="2"/>
    </row>
    <row r="5" spans="1:15" ht="33" customHeight="1" x14ac:dyDescent="0.3">
      <c r="A5" s="14" t="s">
        <v>2</v>
      </c>
      <c r="B5" s="14" t="s">
        <v>31</v>
      </c>
      <c r="C5" s="14" t="s">
        <v>44</v>
      </c>
      <c r="D5" s="14"/>
      <c r="E5" s="14"/>
      <c r="F5" s="75" t="s">
        <v>49</v>
      </c>
      <c r="G5" s="75"/>
      <c r="H5" s="2"/>
      <c r="I5" s="2"/>
      <c r="J5" s="2"/>
      <c r="K5" s="2"/>
      <c r="L5" s="2"/>
      <c r="M5" s="2"/>
      <c r="N5" s="2"/>
      <c r="O5" s="2"/>
    </row>
    <row r="6" spans="1:15" ht="18.75" customHeight="1" x14ac:dyDescent="0.35">
      <c r="A6" s="72" t="s">
        <v>17</v>
      </c>
      <c r="B6" s="72" t="s">
        <v>18</v>
      </c>
      <c r="C6" s="74" t="s">
        <v>3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7" t="s">
        <v>94</v>
      </c>
      <c r="O6" s="69" t="s">
        <v>20</v>
      </c>
    </row>
    <row r="7" spans="1:15" ht="36" customHeight="1" x14ac:dyDescent="0.25">
      <c r="A7" s="72"/>
      <c r="B7" s="72"/>
      <c r="C7" s="72" t="s">
        <v>4</v>
      </c>
      <c r="D7" s="73" t="s">
        <v>54</v>
      </c>
      <c r="E7" s="73" t="s">
        <v>55</v>
      </c>
      <c r="F7" s="73" t="s">
        <v>5</v>
      </c>
      <c r="G7" s="73" t="s">
        <v>7</v>
      </c>
      <c r="H7" s="73" t="s">
        <v>6</v>
      </c>
      <c r="I7" s="73" t="s">
        <v>8</v>
      </c>
      <c r="J7" s="73" t="s">
        <v>9</v>
      </c>
      <c r="K7" s="73"/>
      <c r="L7" s="73"/>
      <c r="M7" s="73"/>
      <c r="N7" s="77"/>
      <c r="O7" s="70"/>
    </row>
    <row r="8" spans="1:15" ht="19.5" x14ac:dyDescent="0.25">
      <c r="A8" s="72"/>
      <c r="B8" s="72"/>
      <c r="C8" s="72"/>
      <c r="D8" s="73"/>
      <c r="E8" s="73"/>
      <c r="F8" s="73"/>
      <c r="G8" s="73"/>
      <c r="H8" s="73"/>
      <c r="I8" s="73"/>
      <c r="J8" s="15" t="s">
        <v>10</v>
      </c>
      <c r="K8" s="15" t="s">
        <v>11</v>
      </c>
      <c r="L8" s="15" t="s">
        <v>12</v>
      </c>
      <c r="M8" s="15" t="s">
        <v>13</v>
      </c>
      <c r="N8" s="77"/>
      <c r="O8" s="71"/>
    </row>
    <row r="9" spans="1:15" ht="90" customHeight="1" x14ac:dyDescent="0.25">
      <c r="A9" s="81" t="s">
        <v>79</v>
      </c>
      <c r="B9" s="81" t="s">
        <v>25</v>
      </c>
      <c r="C9" s="38" t="s">
        <v>96</v>
      </c>
      <c r="D9" s="18" t="s">
        <v>59</v>
      </c>
      <c r="E9" s="18" t="s">
        <v>56</v>
      </c>
      <c r="F9" s="19" t="s">
        <v>109</v>
      </c>
      <c r="G9" s="20" t="s">
        <v>32</v>
      </c>
      <c r="H9" s="21" t="s">
        <v>24</v>
      </c>
      <c r="I9" s="22" t="s">
        <v>19</v>
      </c>
      <c r="J9" s="22">
        <f>24*(31+28+31)</f>
        <v>2160</v>
      </c>
      <c r="K9" s="22">
        <f>24*(30+31+30)</f>
        <v>2184</v>
      </c>
      <c r="L9" s="22">
        <f>24*(31+31+30)</f>
        <v>2208</v>
      </c>
      <c r="M9" s="22">
        <f>24*(31+30+31)</f>
        <v>2208</v>
      </c>
      <c r="N9" s="57">
        <f>+[1]SALIDA!$E$1248</f>
        <v>36560200</v>
      </c>
      <c r="O9" s="10"/>
    </row>
    <row r="10" spans="1:15" ht="106.5" customHeight="1" x14ac:dyDescent="0.25">
      <c r="A10" s="81"/>
      <c r="B10" s="81"/>
      <c r="C10" s="38" t="s">
        <v>93</v>
      </c>
      <c r="D10" s="18"/>
      <c r="E10" s="18"/>
      <c r="F10" s="44" t="s">
        <v>97</v>
      </c>
      <c r="G10" s="45" t="s">
        <v>98</v>
      </c>
      <c r="H10" s="21" t="s">
        <v>24</v>
      </c>
      <c r="I10" s="22" t="s">
        <v>19</v>
      </c>
      <c r="J10" s="22"/>
      <c r="K10" s="22">
        <v>27837</v>
      </c>
      <c r="L10" s="22"/>
      <c r="M10" s="22">
        <v>27837</v>
      </c>
      <c r="N10" s="57">
        <f>+[1]SALIDA!$E$1262</f>
        <v>46350</v>
      </c>
      <c r="O10" s="46" t="s">
        <v>95</v>
      </c>
    </row>
    <row r="11" spans="1:15" ht="60" customHeight="1" x14ac:dyDescent="0.25">
      <c r="A11" s="81"/>
      <c r="B11" s="81"/>
      <c r="C11" s="38" t="s">
        <v>30</v>
      </c>
      <c r="D11" s="18" t="s">
        <v>58</v>
      </c>
      <c r="E11" s="18" t="s">
        <v>57</v>
      </c>
      <c r="F11" s="19" t="s">
        <v>108</v>
      </c>
      <c r="G11" s="19" t="s">
        <v>33</v>
      </c>
      <c r="H11" s="21" t="s">
        <v>24</v>
      </c>
      <c r="I11" s="22" t="s">
        <v>19</v>
      </c>
      <c r="J11" s="22">
        <v>1</v>
      </c>
      <c r="K11" s="22">
        <v>1</v>
      </c>
      <c r="L11" s="22">
        <v>1</v>
      </c>
      <c r="M11" s="3">
        <v>1</v>
      </c>
      <c r="N11" s="58">
        <f>+[1]SALIDA!$E$1253</f>
        <v>1285000</v>
      </c>
      <c r="O11" s="4"/>
    </row>
    <row r="12" spans="1:15" ht="89.25" customHeight="1" x14ac:dyDescent="0.3">
      <c r="A12" s="81"/>
      <c r="B12" s="81"/>
      <c r="C12" s="38" t="s">
        <v>85</v>
      </c>
      <c r="D12" s="18" t="s">
        <v>60</v>
      </c>
      <c r="E12" s="18" t="s">
        <v>61</v>
      </c>
      <c r="F12" s="19" t="s">
        <v>107</v>
      </c>
      <c r="G12" s="20" t="s">
        <v>100</v>
      </c>
      <c r="H12" s="21" t="s">
        <v>24</v>
      </c>
      <c r="I12" s="22" t="s">
        <v>19</v>
      </c>
      <c r="J12" s="17"/>
      <c r="K12" s="22">
        <v>100</v>
      </c>
      <c r="L12" s="23"/>
      <c r="M12" s="3">
        <v>150</v>
      </c>
      <c r="N12" s="58">
        <f>+[1]SALIDA!$E$1256</f>
        <v>97850</v>
      </c>
      <c r="O12" s="3"/>
    </row>
    <row r="13" spans="1:15" ht="72.75" customHeight="1" x14ac:dyDescent="0.3">
      <c r="A13" s="81"/>
      <c r="B13" s="78" t="s">
        <v>26</v>
      </c>
      <c r="C13" s="38" t="s">
        <v>86</v>
      </c>
      <c r="D13" s="18" t="s">
        <v>62</v>
      </c>
      <c r="E13" s="35" t="s">
        <v>63</v>
      </c>
      <c r="F13" s="24" t="s">
        <v>106</v>
      </c>
      <c r="G13" s="25" t="s">
        <v>27</v>
      </c>
      <c r="H13" s="21" t="s">
        <v>24</v>
      </c>
      <c r="I13" s="22" t="s">
        <v>19</v>
      </c>
      <c r="J13" s="8"/>
      <c r="K13" s="8"/>
      <c r="L13" s="26">
        <f>1262720/2</f>
        <v>631360</v>
      </c>
      <c r="M13" s="26">
        <f>1262720/2</f>
        <v>631360</v>
      </c>
      <c r="N13" s="59">
        <f>+[1]SALIDA!$E$1265</f>
        <v>9221160</v>
      </c>
      <c r="O13" s="5"/>
    </row>
    <row r="14" spans="1:15" ht="66" x14ac:dyDescent="0.3">
      <c r="A14" s="81"/>
      <c r="B14" s="79"/>
      <c r="C14" s="38" t="s">
        <v>87</v>
      </c>
      <c r="D14" s="18" t="s">
        <v>64</v>
      </c>
      <c r="E14" s="35" t="s">
        <v>63</v>
      </c>
      <c r="F14" s="24" t="s">
        <v>105</v>
      </c>
      <c r="G14" s="25" t="s">
        <v>28</v>
      </c>
      <c r="H14" s="21" t="s">
        <v>24</v>
      </c>
      <c r="I14" s="22" t="s">
        <v>19</v>
      </c>
      <c r="J14" s="8"/>
      <c r="K14" s="8"/>
      <c r="L14" s="8"/>
      <c r="M14" s="5" t="s">
        <v>88</v>
      </c>
      <c r="N14" s="59">
        <f>+[1]SALIDA!$E$1271</f>
        <v>3600000</v>
      </c>
      <c r="O14" s="5"/>
    </row>
    <row r="15" spans="1:15" ht="54" customHeight="1" x14ac:dyDescent="0.25">
      <c r="A15" s="81"/>
      <c r="B15" s="79"/>
      <c r="C15" s="38" t="s">
        <v>89</v>
      </c>
      <c r="D15" s="35" t="s">
        <v>65</v>
      </c>
      <c r="E15" s="35" t="s">
        <v>66</v>
      </c>
      <c r="F15" s="25" t="s">
        <v>104</v>
      </c>
      <c r="G15" s="25" t="s">
        <v>34</v>
      </c>
      <c r="H15" s="28" t="s">
        <v>24</v>
      </c>
      <c r="I15" s="29" t="s">
        <v>19</v>
      </c>
      <c r="J15" s="30">
        <v>10</v>
      </c>
      <c r="K15" s="30">
        <v>5</v>
      </c>
      <c r="L15" s="30">
        <v>0</v>
      </c>
      <c r="M15" s="6">
        <v>5</v>
      </c>
      <c r="N15" s="60">
        <f>+[1]SALIDA!$E$1275</f>
        <v>654200</v>
      </c>
      <c r="O15" s="7"/>
    </row>
    <row r="16" spans="1:15" ht="58.5" customHeight="1" x14ac:dyDescent="0.3">
      <c r="A16" s="81"/>
      <c r="B16" s="79"/>
      <c r="C16" s="38" t="s">
        <v>90</v>
      </c>
      <c r="D16" s="35" t="s">
        <v>67</v>
      </c>
      <c r="E16" s="35" t="s">
        <v>68</v>
      </c>
      <c r="F16" s="24" t="s">
        <v>103</v>
      </c>
      <c r="G16" s="25" t="s">
        <v>37</v>
      </c>
      <c r="H16" s="21" t="s">
        <v>24</v>
      </c>
      <c r="I16" s="22" t="s">
        <v>19</v>
      </c>
      <c r="J16" s="8"/>
      <c r="K16" s="26">
        <v>15</v>
      </c>
      <c r="L16" s="32"/>
      <c r="M16" s="7">
        <v>35</v>
      </c>
      <c r="N16" s="61">
        <f>+[1]SALIDA!$E$1282</f>
        <v>4192700</v>
      </c>
      <c r="O16" s="7"/>
    </row>
    <row r="17" spans="1:15" ht="71.25" customHeight="1" x14ac:dyDescent="0.3">
      <c r="A17" s="81"/>
      <c r="B17" s="79"/>
      <c r="C17" s="38" t="s">
        <v>91</v>
      </c>
      <c r="D17" s="35" t="s">
        <v>69</v>
      </c>
      <c r="E17" s="35" t="s">
        <v>63</v>
      </c>
      <c r="F17" s="27" t="s">
        <v>102</v>
      </c>
      <c r="G17" s="27" t="s">
        <v>45</v>
      </c>
      <c r="H17" s="28" t="s">
        <v>24</v>
      </c>
      <c r="I17" s="29" t="s">
        <v>19</v>
      </c>
      <c r="J17" s="30">
        <v>10</v>
      </c>
      <c r="K17" s="11"/>
      <c r="L17" s="11"/>
      <c r="M17" s="12">
        <v>20</v>
      </c>
      <c r="N17" s="60">
        <f>+[1]SALIDA!$E$1298</f>
        <v>1185000</v>
      </c>
      <c r="O17" s="9"/>
    </row>
    <row r="18" spans="1:15" ht="111" customHeight="1" x14ac:dyDescent="0.3">
      <c r="A18" s="81"/>
      <c r="B18" s="79"/>
      <c r="C18" s="38" t="s">
        <v>39</v>
      </c>
      <c r="D18" s="35" t="s">
        <v>70</v>
      </c>
      <c r="E18" s="35" t="s">
        <v>71</v>
      </c>
      <c r="F18" s="24" t="s">
        <v>35</v>
      </c>
      <c r="G18" s="25" t="s">
        <v>36</v>
      </c>
      <c r="H18" s="21" t="s">
        <v>24</v>
      </c>
      <c r="I18" s="22" t="s">
        <v>19</v>
      </c>
      <c r="J18" s="32"/>
      <c r="K18" s="32"/>
      <c r="L18" s="32"/>
      <c r="M18" s="9">
        <v>1</v>
      </c>
      <c r="N18" s="61">
        <f>+[1]SALIDA!$E$1286</f>
        <v>1400000</v>
      </c>
      <c r="O18" s="9"/>
    </row>
    <row r="19" spans="1:15" ht="66" x14ac:dyDescent="0.3">
      <c r="A19" s="81"/>
      <c r="B19" s="79"/>
      <c r="C19" s="47" t="s">
        <v>99</v>
      </c>
      <c r="D19" s="35"/>
      <c r="E19" s="35"/>
      <c r="F19" s="24" t="s">
        <v>101</v>
      </c>
      <c r="G19" s="25" t="s">
        <v>28</v>
      </c>
      <c r="H19" s="21" t="s">
        <v>24</v>
      </c>
      <c r="I19" s="22" t="s">
        <v>19</v>
      </c>
      <c r="J19" s="8"/>
      <c r="K19" s="8"/>
      <c r="L19" s="8"/>
      <c r="M19" s="5" t="s">
        <v>81</v>
      </c>
      <c r="N19" s="61">
        <f>+[1]SALIDA!$E$1268</f>
        <v>480000</v>
      </c>
      <c r="O19" s="9"/>
    </row>
    <row r="20" spans="1:15" ht="100.5" customHeight="1" x14ac:dyDescent="0.3">
      <c r="A20" s="81"/>
      <c r="B20" s="80"/>
      <c r="C20" s="47" t="s">
        <v>92</v>
      </c>
      <c r="D20" s="35" t="s">
        <v>77</v>
      </c>
      <c r="E20" s="35" t="s">
        <v>78</v>
      </c>
      <c r="F20" s="19" t="s">
        <v>82</v>
      </c>
      <c r="G20" s="19" t="s">
        <v>83</v>
      </c>
      <c r="H20" s="28" t="s">
        <v>24</v>
      </c>
      <c r="I20" s="29" t="s">
        <v>80</v>
      </c>
      <c r="J20" s="31"/>
      <c r="K20" s="31"/>
      <c r="L20" s="31"/>
      <c r="M20" s="43">
        <v>0.6</v>
      </c>
      <c r="N20" s="62">
        <f>+[1]SALIDA!$E$1295</f>
        <v>25750</v>
      </c>
      <c r="O20" s="12"/>
    </row>
    <row r="21" spans="1:15" ht="69.75" customHeight="1" x14ac:dyDescent="0.3">
      <c r="A21" s="81"/>
      <c r="B21" s="81" t="s">
        <v>29</v>
      </c>
      <c r="C21" s="38" t="s">
        <v>112</v>
      </c>
      <c r="D21" s="50" t="s">
        <v>72</v>
      </c>
      <c r="E21" s="50" t="s">
        <v>73</v>
      </c>
      <c r="F21" s="51" t="s">
        <v>113</v>
      </c>
      <c r="G21" s="51" t="s">
        <v>114</v>
      </c>
      <c r="H21" s="52" t="s">
        <v>24</v>
      </c>
      <c r="I21" s="53" t="s">
        <v>19</v>
      </c>
      <c r="J21" s="54"/>
      <c r="K21" s="54"/>
      <c r="L21" s="54"/>
      <c r="M21" s="55">
        <v>12</v>
      </c>
      <c r="N21" s="63">
        <f>+[1]SALIDA!$E$1292</f>
        <v>27498000</v>
      </c>
      <c r="O21" s="56"/>
    </row>
    <row r="22" spans="1:15" ht="45.75" customHeight="1" x14ac:dyDescent="0.3">
      <c r="A22" s="81"/>
      <c r="B22" s="81"/>
      <c r="C22" s="47" t="s">
        <v>50</v>
      </c>
      <c r="D22" s="35" t="s">
        <v>76</v>
      </c>
      <c r="E22" s="36"/>
      <c r="F22" s="27" t="s">
        <v>110</v>
      </c>
      <c r="G22" s="27" t="s">
        <v>51</v>
      </c>
      <c r="H22" s="21" t="s">
        <v>24</v>
      </c>
      <c r="I22" s="22" t="s">
        <v>19</v>
      </c>
      <c r="J22" s="8"/>
      <c r="K22" s="8"/>
      <c r="L22" s="8"/>
      <c r="M22" s="9">
        <v>50</v>
      </c>
      <c r="N22" s="61">
        <f>+[1]SALIDA!$E$1289</f>
        <v>16000000</v>
      </c>
      <c r="O22" s="9"/>
    </row>
    <row r="23" spans="1:15" ht="110.25" customHeight="1" x14ac:dyDescent="0.3">
      <c r="A23" s="81"/>
      <c r="B23" s="81"/>
      <c r="C23" s="38" t="s">
        <v>111</v>
      </c>
      <c r="D23" s="35" t="s">
        <v>74</v>
      </c>
      <c r="E23" s="35" t="s">
        <v>75</v>
      </c>
      <c r="F23" s="33" t="s">
        <v>38</v>
      </c>
      <c r="G23" s="33" t="s">
        <v>52</v>
      </c>
      <c r="H23" s="28" t="s">
        <v>24</v>
      </c>
      <c r="I23" s="29" t="s">
        <v>19</v>
      </c>
      <c r="J23" s="11"/>
      <c r="K23" s="11"/>
      <c r="L23" s="11"/>
      <c r="M23" s="34">
        <v>1</v>
      </c>
      <c r="N23" s="61">
        <f>+[1]SALIDA!$E$1259</f>
        <v>9100000</v>
      </c>
      <c r="O23" s="33" t="s">
        <v>53</v>
      </c>
    </row>
    <row r="24" spans="1:15" ht="16.5" x14ac:dyDescent="0.3">
      <c r="A24" s="39"/>
      <c r="B24" s="40"/>
      <c r="C24" s="40"/>
      <c r="D24" s="2"/>
      <c r="E24" s="2"/>
      <c r="F24" s="2"/>
      <c r="G24" s="2"/>
      <c r="H24" s="2"/>
      <c r="I24" s="2"/>
      <c r="J24" s="2"/>
      <c r="K24" s="2"/>
      <c r="L24" s="2"/>
      <c r="M24" s="64" t="s">
        <v>46</v>
      </c>
      <c r="N24" s="65">
        <f>SUM(N9:N23)</f>
        <v>111346210</v>
      </c>
      <c r="O24" s="2"/>
    </row>
    <row r="25" spans="1:15" ht="16.5" x14ac:dyDescent="0.3">
      <c r="A25" s="39"/>
      <c r="B25" s="40"/>
      <c r="C25" s="40">
        <v>15</v>
      </c>
      <c r="D25" s="2"/>
      <c r="E25" s="2"/>
      <c r="F25" s="2"/>
      <c r="G25" s="2"/>
      <c r="H25" s="2"/>
      <c r="I25" s="2"/>
      <c r="J25" s="2"/>
      <c r="K25" s="2"/>
      <c r="L25" s="2"/>
      <c r="M25" s="16" t="s">
        <v>47</v>
      </c>
      <c r="N25" s="66">
        <f>+[1]SALIDA!$E$1241</f>
        <v>192881512.56</v>
      </c>
      <c r="O25" s="2"/>
    </row>
    <row r="26" spans="1:15" ht="15" customHeight="1" x14ac:dyDescent="0.3">
      <c r="A26" s="41"/>
      <c r="B26" s="41"/>
      <c r="C26" s="41"/>
      <c r="D26" s="1"/>
      <c r="E26" s="1"/>
      <c r="F26" s="1"/>
      <c r="G26" s="1"/>
      <c r="H26" s="1"/>
      <c r="I26" s="1"/>
      <c r="J26" s="1"/>
      <c r="K26" s="2"/>
      <c r="L26" s="2"/>
      <c r="M26" s="16" t="s">
        <v>48</v>
      </c>
      <c r="N26" s="66">
        <f>+N24+N25</f>
        <v>304227722.56</v>
      </c>
      <c r="O26" s="2"/>
    </row>
    <row r="27" spans="1:15" ht="15" customHeight="1" x14ac:dyDescent="0.25">
      <c r="B27" s="48"/>
    </row>
    <row r="28" spans="1:15" x14ac:dyDescent="0.25">
      <c r="B28" s="48"/>
    </row>
    <row r="29" spans="1:15" x14ac:dyDescent="0.25">
      <c r="B29" s="49"/>
    </row>
    <row r="30" spans="1:15" x14ac:dyDescent="0.25">
      <c r="B30" s="49"/>
    </row>
    <row r="31" spans="1:15" x14ac:dyDescent="0.25">
      <c r="B31" s="48"/>
    </row>
    <row r="32" spans="1:15" x14ac:dyDescent="0.25">
      <c r="B32" s="49"/>
    </row>
    <row r="33" spans="2:2" x14ac:dyDescent="0.25">
      <c r="B33" s="49"/>
    </row>
    <row r="34" spans="2:2" x14ac:dyDescent="0.25">
      <c r="B34" s="49"/>
    </row>
    <row r="35" spans="2:2" x14ac:dyDescent="0.25">
      <c r="B35" s="48"/>
    </row>
  </sheetData>
  <mergeCells count="22">
    <mergeCell ref="B13:B20"/>
    <mergeCell ref="A9:A23"/>
    <mergeCell ref="B9:B12"/>
    <mergeCell ref="B21:B23"/>
    <mergeCell ref="A6:A8"/>
    <mergeCell ref="B6:B8"/>
    <mergeCell ref="B2:O2"/>
    <mergeCell ref="B3:O3"/>
    <mergeCell ref="A1:O1"/>
    <mergeCell ref="O6:O8"/>
    <mergeCell ref="C7:C8"/>
    <mergeCell ref="F7:F8"/>
    <mergeCell ref="G7:G8"/>
    <mergeCell ref="H7:H8"/>
    <mergeCell ref="I7:I8"/>
    <mergeCell ref="J7:M7"/>
    <mergeCell ref="C6:M6"/>
    <mergeCell ref="D7:D8"/>
    <mergeCell ref="E7:E8"/>
    <mergeCell ref="F5:G5"/>
    <mergeCell ref="F4:G4"/>
    <mergeCell ref="N6:N8"/>
  </mergeCells>
  <printOptions horizontalCentered="1"/>
  <pageMargins left="0.39370078740157483" right="0.39370078740157483" top="0.39370078740157483" bottom="0.39370078740157483" header="0.31496062992125984" footer="0.31496062992125984"/>
  <pageSetup scale="48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[2]Hoja3!#REF!</xm:f>
          </x14:formula1>
          <xm:sqref>H19 H9:H16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C3" sqref="C3:C5"/>
    </sheetView>
  </sheetViews>
  <sheetFormatPr baseColWidth="10" defaultRowHeight="15" x14ac:dyDescent="0.25"/>
  <sheetData>
    <row r="2" spans="2:3" x14ac:dyDescent="0.25">
      <c r="B2" t="s">
        <v>14</v>
      </c>
    </row>
    <row r="3" spans="2:3" x14ac:dyDescent="0.25">
      <c r="C3" t="s">
        <v>21</v>
      </c>
    </row>
    <row r="4" spans="2:3" x14ac:dyDescent="0.25">
      <c r="B4" t="s">
        <v>15</v>
      </c>
      <c r="C4" t="s">
        <v>15</v>
      </c>
    </row>
    <row r="5" spans="2:3" x14ac:dyDescent="0.25">
      <c r="B5" t="s">
        <v>16</v>
      </c>
      <c r="C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POI PRES 2019  RED PRIM </vt:lpstr>
      <vt:lpstr>Hoja4</vt:lpstr>
      <vt:lpstr>'POI PRES 2019  RED PRIM '!Área_de_impresión</vt:lpstr>
      <vt:lpstr>'POI PRES 2019  RED PRIM 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Kathia</cp:lastModifiedBy>
  <cp:lastPrinted>2017-09-28T22:57:22Z</cp:lastPrinted>
  <dcterms:created xsi:type="dcterms:W3CDTF">2016-02-29T15:13:45Z</dcterms:created>
  <dcterms:modified xsi:type="dcterms:W3CDTF">2019-06-21T20:30:08Z</dcterms:modified>
</cp:coreProperties>
</file>